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8445" activeTab="0"/>
  </bookViews>
  <sheets>
    <sheet name="Sheet1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<sst xmlns="http://schemas.openxmlformats.org/spreadsheetml/2006/main" count="61" uniqueCount="38">
  <si>
    <t>ร่างการจัดสรรงบประมาณ PP Dent     จังหวัดพระนครศรีอยุธยา ๒๕๕๗</t>
  </si>
  <si>
    <t>ลำดับ</t>
  </si>
  <si>
    <t>CUP อำเภอ</t>
  </si>
  <si>
    <t xml:space="preserve">หน่วยบริการ </t>
  </si>
  <si>
    <t>ประชากรจริง</t>
  </si>
  <si>
    <t>นักเรียน ป.1</t>
  </si>
  <si>
    <t>งบประมาณ</t>
  </si>
  <si>
    <t>โรงเรียน 25 %</t>
  </si>
  <si>
    <t>POP 50%</t>
  </si>
  <si>
    <t>หน่วยบริการ 25 %</t>
  </si>
  <si>
    <t>fix25</t>
  </si>
  <si>
    <t>งบ-fix</t>
  </si>
  <si>
    <t>หน่วยบริการ25</t>
  </si>
  <si>
    <t>ปชก25</t>
  </si>
  <si>
    <t>ป.๑25</t>
  </si>
  <si>
    <t>รวม</t>
  </si>
  <si>
    <t xml:space="preserve"> ประชากรจริง                     </t>
  </si>
  <si>
    <t>fix 25%</t>
  </si>
  <si>
    <t>ศูนย์เวชฯ</t>
  </si>
  <si>
    <t>วัดพระญาติ</t>
  </si>
  <si>
    <t>ท่าเรือ</t>
  </si>
  <si>
    <t>นครหลวง</t>
  </si>
  <si>
    <t>บางไทร</t>
  </si>
  <si>
    <t>บางบาล</t>
  </si>
  <si>
    <t>บางปะอิน</t>
  </si>
  <si>
    <t>บางปะหัน</t>
  </si>
  <si>
    <t>ผักไห่</t>
  </si>
  <si>
    <t>ภาชี</t>
  </si>
  <si>
    <t>ลาดบัวหลวง</t>
  </si>
  <si>
    <t>วังน้อย</t>
  </si>
  <si>
    <t>เสนา</t>
  </si>
  <si>
    <t>บางซ้าย</t>
  </si>
  <si>
    <t>อุทัย</t>
  </si>
  <si>
    <t>มหาราช</t>
  </si>
  <si>
    <t>บ้านแพรก</t>
  </si>
  <si>
    <t>รวมท้งหมด</t>
  </si>
  <si>
    <t>งบ</t>
  </si>
  <si>
    <t xml:space="preserve">    หน่วยบริการ             </t>
  </si>
</sst>
</file>

<file path=xl/styles.xml><?xml version="1.0" encoding="utf-8"?>
<styleSheet xmlns="http://schemas.openxmlformats.org/spreadsheetml/2006/main">
  <numFmts count="1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(* #,##0.00_);_(* \(#,##0.00\);_(* &quot;-&quot;??_);_(@_)"/>
    <numFmt numFmtId="188" formatCode="#,##0.0_);[Red]\(#,##0.0\)"/>
    <numFmt numFmtId="189" formatCode="#,##0.000000"/>
  </numFmts>
  <fonts count="63">
    <font>
      <sz val="11"/>
      <color theme="1"/>
      <name val="Calibri"/>
      <family val="2"/>
    </font>
    <font>
      <sz val="11"/>
      <color indexed="8"/>
      <name val="Tahoma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9"/>
      <name val="Tahoma"/>
      <family val="2"/>
    </font>
    <font>
      <sz val="11"/>
      <color indexed="20"/>
      <name val="Calibri"/>
      <family val="2"/>
    </font>
    <font>
      <sz val="11"/>
      <color indexed="20"/>
      <name val="Tahoma"/>
      <family val="2"/>
    </font>
    <font>
      <b/>
      <sz val="11"/>
      <color indexed="52"/>
      <name val="Calibri"/>
      <family val="2"/>
    </font>
    <font>
      <b/>
      <sz val="11"/>
      <color indexed="52"/>
      <name val="Tahoma"/>
      <family val="2"/>
    </font>
    <font>
      <b/>
      <sz val="11"/>
      <color indexed="9"/>
      <name val="Calibri"/>
      <family val="2"/>
    </font>
    <font>
      <b/>
      <sz val="11"/>
      <color indexed="9"/>
      <name val="Tahoma"/>
      <family val="2"/>
    </font>
    <font>
      <sz val="10"/>
      <name val="MS Sans Serif"/>
      <family val="2"/>
    </font>
    <font>
      <sz val="10"/>
      <name val="Tahoma"/>
      <family val="2"/>
    </font>
    <font>
      <i/>
      <sz val="11"/>
      <color indexed="23"/>
      <name val="Calibri"/>
      <family val="2"/>
    </font>
    <font>
      <i/>
      <sz val="11"/>
      <color indexed="23"/>
      <name val="Tahoma"/>
      <family val="2"/>
    </font>
    <font>
      <sz val="11"/>
      <color indexed="17"/>
      <name val="Calibri"/>
      <family val="2"/>
    </font>
    <font>
      <sz val="11"/>
      <color indexed="17"/>
      <name val="Tahoma"/>
      <family val="2"/>
    </font>
    <font>
      <sz val="20"/>
      <color indexed="10"/>
      <name val="Angsana New"/>
      <family val="1"/>
    </font>
    <font>
      <b/>
      <sz val="15"/>
      <color indexed="56"/>
      <name val="Calibri"/>
      <family val="2"/>
    </font>
    <font>
      <b/>
      <sz val="15"/>
      <color indexed="56"/>
      <name val="Tahoma"/>
      <family val="2"/>
    </font>
    <font>
      <b/>
      <sz val="13"/>
      <color indexed="56"/>
      <name val="Calibri"/>
      <family val="2"/>
    </font>
    <font>
      <b/>
      <sz val="13"/>
      <color indexed="56"/>
      <name val="Tahoma"/>
      <family val="2"/>
    </font>
    <font>
      <b/>
      <sz val="11"/>
      <color indexed="56"/>
      <name val="Calibri"/>
      <family val="2"/>
    </font>
    <font>
      <b/>
      <sz val="11"/>
      <color indexed="56"/>
      <name val="Tahoma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62"/>
      <name val="Tahoma"/>
      <family val="2"/>
    </font>
    <font>
      <sz val="11"/>
      <color indexed="52"/>
      <name val="Calibri"/>
      <family val="2"/>
    </font>
    <font>
      <sz val="11"/>
      <color indexed="52"/>
      <name val="Tahoma"/>
      <family val="2"/>
    </font>
    <font>
      <sz val="11"/>
      <color indexed="60"/>
      <name val="Calibri"/>
      <family val="2"/>
    </font>
    <font>
      <sz val="11"/>
      <color indexed="60"/>
      <name val="Tahoma"/>
      <family val="2"/>
    </font>
    <font>
      <b/>
      <sz val="11"/>
      <color indexed="63"/>
      <name val="Calibri"/>
      <family val="2"/>
    </font>
    <font>
      <b/>
      <sz val="11"/>
      <color indexed="63"/>
      <name val="Tahoma"/>
      <family val="2"/>
    </font>
    <font>
      <b/>
      <sz val="18"/>
      <color indexed="56"/>
      <name val="Cambria"/>
      <family val="2"/>
    </font>
    <font>
      <b/>
      <sz val="18"/>
      <color indexed="56"/>
      <name val="Tahoma"/>
      <family val="2"/>
    </font>
    <font>
      <b/>
      <sz val="11"/>
      <color indexed="8"/>
      <name val="Calibri"/>
      <family val="2"/>
    </font>
    <font>
      <b/>
      <sz val="11"/>
      <color indexed="8"/>
      <name val="Tahoma"/>
      <family val="2"/>
    </font>
    <font>
      <sz val="11"/>
      <color indexed="10"/>
      <name val="Calibri"/>
      <family val="2"/>
    </font>
    <font>
      <sz val="11"/>
      <color indexed="10"/>
      <name val="Tahoma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sz val="14"/>
      <color indexed="8"/>
      <name val="TH SarabunPSK"/>
      <family val="2"/>
    </font>
    <font>
      <b/>
      <sz val="14"/>
      <name val="TH SarabunPSK"/>
      <family val="2"/>
    </font>
    <font>
      <sz val="14"/>
      <color indexed="8"/>
      <name val="TH SarabunPSK"/>
      <family val="2"/>
    </font>
    <font>
      <sz val="14"/>
      <name val="TH SarabunPSK"/>
      <family val="2"/>
    </font>
    <font>
      <sz val="14"/>
      <color indexed="15"/>
      <name val="TH SarabunPSK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5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gray125">
        <bgColor indexed="13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25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3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3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3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3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2" borderId="0" applyNumberFormat="0" applyBorder="0" applyAlignment="0" applyProtection="0"/>
    <xf numFmtId="0" fontId="0" fillId="9" borderId="0" applyNumberFormat="0" applyBorder="0" applyAlignment="0" applyProtection="0"/>
    <xf numFmtId="0" fontId="1" fillId="3" borderId="0" applyNumberFormat="0" applyBorder="0" applyAlignment="0" applyProtection="0"/>
    <xf numFmtId="0" fontId="0" fillId="10" borderId="0" applyNumberFormat="0" applyBorder="0" applyAlignment="0" applyProtection="0"/>
    <xf numFmtId="0" fontId="1" fillId="4" borderId="0" applyNumberFormat="0" applyBorder="0" applyAlignment="0" applyProtection="0"/>
    <xf numFmtId="0" fontId="0" fillId="11" borderId="0" applyNumberFormat="0" applyBorder="0" applyAlignment="0" applyProtection="0"/>
    <xf numFmtId="0" fontId="1" fillId="5" borderId="0" applyNumberFormat="0" applyBorder="0" applyAlignment="0" applyProtection="0"/>
    <xf numFmtId="0" fontId="0" fillId="12" borderId="0" applyNumberFormat="0" applyBorder="0" applyAlignment="0" applyProtection="0"/>
    <xf numFmtId="0" fontId="1" fillId="6" borderId="0" applyNumberFormat="0" applyBorder="0" applyAlignment="0" applyProtection="0"/>
    <xf numFmtId="0" fontId="0" fillId="13" borderId="0" applyNumberFormat="0" applyBorder="0" applyAlignment="0" applyProtection="0"/>
    <xf numFmtId="0" fontId="1" fillId="7" borderId="0" applyNumberFormat="0" applyBorder="0" applyAlignment="0" applyProtection="0"/>
    <xf numFmtId="0" fontId="3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3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3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4" borderId="0" applyNumberFormat="0" applyBorder="0" applyAlignment="0" applyProtection="0"/>
    <xf numFmtId="0" fontId="0" fillId="19" borderId="0" applyNumberFormat="0" applyBorder="0" applyAlignment="0" applyProtection="0"/>
    <xf numFmtId="0" fontId="1" fillId="15" borderId="0" applyNumberFormat="0" applyBorder="0" applyAlignment="0" applyProtection="0"/>
    <xf numFmtId="0" fontId="0" fillId="20" borderId="0" applyNumberFormat="0" applyBorder="0" applyAlignment="0" applyProtection="0"/>
    <xf numFmtId="0" fontId="1" fillId="16" borderId="0" applyNumberFormat="0" applyBorder="0" applyAlignment="0" applyProtection="0"/>
    <xf numFmtId="0" fontId="0" fillId="21" borderId="0" applyNumberFormat="0" applyBorder="0" applyAlignment="0" applyProtection="0"/>
    <xf numFmtId="0" fontId="1" fillId="5" borderId="0" applyNumberFormat="0" applyBorder="0" applyAlignment="0" applyProtection="0"/>
    <xf numFmtId="0" fontId="0" fillId="22" borderId="0" applyNumberFormat="0" applyBorder="0" applyAlignment="0" applyProtection="0"/>
    <xf numFmtId="0" fontId="1" fillId="14" borderId="0" applyNumberFormat="0" applyBorder="0" applyAlignment="0" applyProtection="0"/>
    <xf numFmtId="0" fontId="0" fillId="23" borderId="0" applyNumberFormat="0" applyBorder="0" applyAlignment="0" applyProtection="0"/>
    <xf numFmtId="0" fontId="1" fillId="17" borderId="0" applyNumberFormat="0" applyBorder="0" applyAlignment="0" applyProtection="0"/>
    <xf numFmtId="0" fontId="4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4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4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4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4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4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47" fillId="28" borderId="0" applyNumberFormat="0" applyBorder="0" applyAlignment="0" applyProtection="0"/>
    <xf numFmtId="0" fontId="5" fillId="24" borderId="0" applyNumberFormat="0" applyBorder="0" applyAlignment="0" applyProtection="0"/>
    <xf numFmtId="0" fontId="47" fillId="29" borderId="0" applyNumberFormat="0" applyBorder="0" applyAlignment="0" applyProtection="0"/>
    <xf numFmtId="0" fontId="5" fillId="15" borderId="0" applyNumberFormat="0" applyBorder="0" applyAlignment="0" applyProtection="0"/>
    <xf numFmtId="0" fontId="47" fillId="30" borderId="0" applyNumberFormat="0" applyBorder="0" applyAlignment="0" applyProtection="0"/>
    <xf numFmtId="0" fontId="5" fillId="16" borderId="0" applyNumberFormat="0" applyBorder="0" applyAlignment="0" applyProtection="0"/>
    <xf numFmtId="0" fontId="47" fillId="31" borderId="0" applyNumberFormat="0" applyBorder="0" applyAlignment="0" applyProtection="0"/>
    <xf numFmtId="0" fontId="5" fillId="25" borderId="0" applyNumberFormat="0" applyBorder="0" applyAlignment="0" applyProtection="0"/>
    <xf numFmtId="0" fontId="47" fillId="32" borderId="0" applyNumberFormat="0" applyBorder="0" applyAlignment="0" applyProtection="0"/>
    <xf numFmtId="0" fontId="5" fillId="26" borderId="0" applyNumberFormat="0" applyBorder="0" applyAlignment="0" applyProtection="0"/>
    <xf numFmtId="0" fontId="47" fillId="33" borderId="0" applyNumberFormat="0" applyBorder="0" applyAlignment="0" applyProtection="0"/>
    <xf numFmtId="0" fontId="5" fillId="27" borderId="0" applyNumberFormat="0" applyBorder="0" applyAlignment="0" applyProtection="0"/>
    <xf numFmtId="0" fontId="4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4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4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4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4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4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6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8" fillId="38" borderId="1" applyNumberFormat="0" applyAlignment="0" applyProtection="0"/>
    <xf numFmtId="0" fontId="9" fillId="38" borderId="1" applyNumberFormat="0" applyAlignment="0" applyProtection="0"/>
    <xf numFmtId="0" fontId="9" fillId="38" borderId="1" applyNumberFormat="0" applyAlignment="0" applyProtection="0"/>
    <xf numFmtId="0" fontId="10" fillId="39" borderId="2" applyNumberFormat="0" applyAlignment="0" applyProtection="0"/>
    <xf numFmtId="0" fontId="11" fillId="39" borderId="2" applyNumberFormat="0" applyAlignment="0" applyProtection="0"/>
    <xf numFmtId="0" fontId="11" fillId="39" borderId="2" applyNumberFormat="0" applyAlignment="0" applyProtection="0"/>
    <xf numFmtId="43" fontId="1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188" fontId="18" fillId="40" borderId="0" applyNumberFormat="0" applyAlignment="0">
      <protection/>
    </xf>
    <xf numFmtId="0" fontId="19" fillId="0" borderId="3" applyNumberFormat="0" applyFill="0" applyAlignment="0" applyProtection="0"/>
    <xf numFmtId="0" fontId="20" fillId="0" borderId="3" applyNumberFormat="0" applyFill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7" borderId="1" applyNumberFormat="0" applyAlignment="0" applyProtection="0"/>
    <xf numFmtId="0" fontId="27" fillId="7" borderId="1" applyNumberFormat="0" applyAlignment="0" applyProtection="0"/>
    <xf numFmtId="0" fontId="27" fillId="7" borderId="1" applyNumberFormat="0" applyAlignment="0" applyProtection="0"/>
    <xf numFmtId="0" fontId="28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30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1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42" borderId="7" applyNumberFormat="0" applyFont="0" applyAlignment="0" applyProtection="0"/>
    <xf numFmtId="0" fontId="2" fillId="42" borderId="7" applyNumberFormat="0" applyFont="0" applyAlignment="0" applyProtection="0"/>
    <xf numFmtId="0" fontId="2" fillId="42" borderId="7" applyNumberFormat="0" applyFont="0" applyAlignment="0" applyProtection="0"/>
    <xf numFmtId="0" fontId="32" fillId="38" borderId="8" applyNumberFormat="0" applyAlignment="0" applyProtection="0"/>
    <xf numFmtId="0" fontId="33" fillId="38" borderId="8" applyNumberFormat="0" applyAlignment="0" applyProtection="0"/>
    <xf numFmtId="0" fontId="33" fillId="38" borderId="8" applyNumberForma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6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8" fillId="43" borderId="10" applyNumberFormat="0" applyAlignment="0" applyProtection="0"/>
    <xf numFmtId="0" fontId="9" fillId="38" borderId="1" applyNumberFormat="0" applyAlignment="0" applyProtection="0"/>
    <xf numFmtId="0" fontId="4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52" fillId="44" borderId="11" applyNumberFormat="0" applyAlignment="0" applyProtection="0"/>
    <xf numFmtId="0" fontId="11" fillId="39" borderId="2" applyNumberFormat="0" applyAlignment="0" applyProtection="0"/>
    <xf numFmtId="0" fontId="53" fillId="0" borderId="12" applyNumberFormat="0" applyFill="0" applyAlignment="0" applyProtection="0"/>
    <xf numFmtId="0" fontId="29" fillId="0" borderId="6" applyNumberFormat="0" applyFill="0" applyAlignment="0" applyProtection="0"/>
    <xf numFmtId="0" fontId="54" fillId="45" borderId="0" applyNumberFormat="0" applyBorder="0" applyAlignment="0" applyProtection="0"/>
    <xf numFmtId="0" fontId="17" fillId="4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5" fillId="46" borderId="10" applyNumberFormat="0" applyAlignment="0" applyProtection="0"/>
    <xf numFmtId="0" fontId="27" fillId="7" borderId="1" applyNumberFormat="0" applyAlignment="0" applyProtection="0"/>
    <xf numFmtId="0" fontId="56" fillId="47" borderId="0" applyNumberFormat="0" applyBorder="0" applyAlignment="0" applyProtection="0"/>
    <xf numFmtId="0" fontId="31" fillId="41" borderId="0" applyNumberFormat="0" applyBorder="0" applyAlignment="0" applyProtection="0"/>
    <xf numFmtId="9" fontId="0" fillId="0" borderId="0" applyFont="0" applyFill="0" applyBorder="0" applyAlignment="0" applyProtection="0"/>
    <xf numFmtId="0" fontId="57" fillId="0" borderId="13" applyNumberFormat="0" applyFill="0" applyAlignment="0" applyProtection="0"/>
    <xf numFmtId="0" fontId="37" fillId="0" borderId="9" applyNumberFormat="0" applyFill="0" applyAlignment="0" applyProtection="0"/>
    <xf numFmtId="0" fontId="58" fillId="48" borderId="0" applyNumberFormat="0" applyBorder="0" applyAlignment="0" applyProtection="0"/>
    <xf numFmtId="0" fontId="7" fillId="3" borderId="0" applyNumberFormat="0" applyBorder="0" applyAlignment="0" applyProtection="0"/>
    <xf numFmtId="0" fontId="47" fillId="49" borderId="0" applyNumberFormat="0" applyBorder="0" applyAlignment="0" applyProtection="0"/>
    <xf numFmtId="0" fontId="5" fillId="34" borderId="0" applyNumberFormat="0" applyBorder="0" applyAlignment="0" applyProtection="0"/>
    <xf numFmtId="0" fontId="47" fillId="50" borderId="0" applyNumberFormat="0" applyBorder="0" applyAlignment="0" applyProtection="0"/>
    <xf numFmtId="0" fontId="5" fillId="35" borderId="0" applyNumberFormat="0" applyBorder="0" applyAlignment="0" applyProtection="0"/>
    <xf numFmtId="0" fontId="47" fillId="51" borderId="0" applyNumberFormat="0" applyBorder="0" applyAlignment="0" applyProtection="0"/>
    <xf numFmtId="0" fontId="5" fillId="36" borderId="0" applyNumberFormat="0" applyBorder="0" applyAlignment="0" applyProtection="0"/>
    <xf numFmtId="0" fontId="47" fillId="52" borderId="0" applyNumberFormat="0" applyBorder="0" applyAlignment="0" applyProtection="0"/>
    <xf numFmtId="0" fontId="5" fillId="25" borderId="0" applyNumberFormat="0" applyBorder="0" applyAlignment="0" applyProtection="0"/>
    <xf numFmtId="0" fontId="47" fillId="53" borderId="0" applyNumberFormat="0" applyBorder="0" applyAlignment="0" applyProtection="0"/>
    <xf numFmtId="0" fontId="5" fillId="26" borderId="0" applyNumberFormat="0" applyBorder="0" applyAlignment="0" applyProtection="0"/>
    <xf numFmtId="0" fontId="47" fillId="54" borderId="0" applyNumberFormat="0" applyBorder="0" applyAlignment="0" applyProtection="0"/>
    <xf numFmtId="0" fontId="5" fillId="37" borderId="0" applyNumberFormat="0" applyBorder="0" applyAlignment="0" applyProtection="0"/>
    <xf numFmtId="0" fontId="59" fillId="43" borderId="14" applyNumberFormat="0" applyAlignment="0" applyProtection="0"/>
    <xf numFmtId="0" fontId="33" fillId="38" borderId="8" applyNumberFormat="0" applyAlignment="0" applyProtection="0"/>
    <xf numFmtId="0" fontId="0" fillId="55" borderId="15" applyNumberFormat="0" applyFont="0" applyAlignment="0" applyProtection="0"/>
    <xf numFmtId="0" fontId="1" fillId="42" borderId="7" applyNumberFormat="0" applyFont="0" applyAlignment="0" applyProtection="0"/>
    <xf numFmtId="0" fontId="60" fillId="0" borderId="16" applyNumberFormat="0" applyFill="0" applyAlignment="0" applyProtection="0"/>
    <xf numFmtId="0" fontId="20" fillId="0" borderId="3" applyNumberFormat="0" applyFill="0" applyAlignment="0" applyProtection="0"/>
    <xf numFmtId="0" fontId="61" fillId="0" borderId="17" applyNumberFormat="0" applyFill="0" applyAlignment="0" applyProtection="0"/>
    <xf numFmtId="0" fontId="22" fillId="0" borderId="4" applyNumberFormat="0" applyFill="0" applyAlignment="0" applyProtection="0"/>
    <xf numFmtId="0" fontId="62" fillId="0" borderId="18" applyNumberFormat="0" applyFill="0" applyAlignment="0" applyProtection="0"/>
    <xf numFmtId="0" fontId="24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24" fillId="0" borderId="0" applyNumberFormat="0" applyFill="0" applyBorder="0" applyAlignment="0" applyProtection="0"/>
  </cellStyleXfs>
  <cellXfs count="48">
    <xf numFmtId="0" fontId="0" fillId="0" borderId="0" xfId="0" applyFont="1" applyAlignment="1">
      <alignment/>
    </xf>
    <xf numFmtId="0" fontId="44" fillId="0" borderId="19" xfId="219" applyFont="1" applyFill="1" applyBorder="1" applyAlignment="1">
      <alignment horizontal="center" vertical="center" wrapText="1"/>
      <protection/>
    </xf>
    <xf numFmtId="0" fontId="44" fillId="0" borderId="19" xfId="219" applyFont="1" applyFill="1" applyBorder="1" applyAlignment="1">
      <alignment horizontal="left" vertical="center" wrapText="1"/>
      <protection/>
    </xf>
    <xf numFmtId="0" fontId="45" fillId="0" borderId="19" xfId="219" applyFont="1" applyFill="1" applyBorder="1" applyAlignment="1">
      <alignment horizontal="center" vertical="center" wrapText="1"/>
      <protection/>
    </xf>
    <xf numFmtId="3" fontId="45" fillId="0" borderId="19" xfId="219" applyNumberFormat="1" applyFont="1" applyFill="1" applyBorder="1" applyAlignment="1">
      <alignment horizontal="center" vertical="center"/>
      <protection/>
    </xf>
    <xf numFmtId="4" fontId="41" fillId="0" borderId="19" xfId="219" applyNumberFormat="1" applyFont="1" applyFill="1" applyBorder="1" applyAlignment="1">
      <alignment horizontal="center" vertical="center"/>
      <protection/>
    </xf>
    <xf numFmtId="4" fontId="40" fillId="0" borderId="19" xfId="219" applyNumberFormat="1" applyFont="1" applyFill="1" applyBorder="1" applyAlignment="1">
      <alignment vertical="center"/>
      <protection/>
    </xf>
    <xf numFmtId="4" fontId="41" fillId="0" borderId="19" xfId="219" applyNumberFormat="1" applyFont="1" applyBorder="1" applyAlignment="1">
      <alignment vertical="center"/>
      <protection/>
    </xf>
    <xf numFmtId="0" fontId="45" fillId="0" borderId="19" xfId="219" applyFont="1" applyFill="1" applyBorder="1" applyAlignment="1">
      <alignment horizontal="center" vertical="center"/>
      <protection/>
    </xf>
    <xf numFmtId="0" fontId="45" fillId="0" borderId="19" xfId="219" applyFont="1" applyFill="1" applyBorder="1" applyAlignment="1">
      <alignment horizontal="left" vertical="center"/>
      <protection/>
    </xf>
    <xf numFmtId="4" fontId="45" fillId="0" borderId="19" xfId="219" applyNumberFormat="1" applyFont="1" applyBorder="1" applyAlignment="1">
      <alignment horizontal="center" vertical="center"/>
      <protection/>
    </xf>
    <xf numFmtId="4" fontId="45" fillId="56" borderId="19" xfId="219" applyNumberFormat="1" applyFont="1" applyFill="1" applyBorder="1" applyAlignment="1">
      <alignment horizontal="center" vertical="center"/>
      <protection/>
    </xf>
    <xf numFmtId="4" fontId="45" fillId="0" borderId="0" xfId="219" applyNumberFormat="1" applyFont="1" applyBorder="1" applyAlignment="1">
      <alignment horizontal="center" vertical="center"/>
      <protection/>
    </xf>
    <xf numFmtId="4" fontId="46" fillId="57" borderId="19" xfId="219" applyNumberFormat="1" applyFont="1" applyFill="1" applyBorder="1" applyAlignment="1">
      <alignment horizontal="center" vertical="center"/>
      <protection/>
    </xf>
    <xf numFmtId="4" fontId="45" fillId="3" borderId="19" xfId="219" applyNumberFormat="1" applyFont="1" applyFill="1" applyBorder="1" applyAlignment="1">
      <alignment horizontal="center" vertical="center"/>
      <protection/>
    </xf>
    <xf numFmtId="4" fontId="45" fillId="0" borderId="19" xfId="219" applyNumberFormat="1" applyFont="1" applyBorder="1" applyAlignment="1">
      <alignment vertical="center"/>
      <protection/>
    </xf>
    <xf numFmtId="4" fontId="45" fillId="3" borderId="19" xfId="219" applyNumberFormat="1" applyFont="1" applyFill="1" applyBorder="1" applyAlignment="1">
      <alignment horizontal="center"/>
      <protection/>
    </xf>
    <xf numFmtId="4" fontId="41" fillId="4" borderId="19" xfId="219" applyNumberFormat="1" applyFont="1" applyFill="1" applyBorder="1" applyAlignment="1">
      <alignment horizontal="center" vertical="center"/>
      <protection/>
    </xf>
    <xf numFmtId="0" fontId="41" fillId="4" borderId="19" xfId="219" applyFont="1" applyFill="1" applyBorder="1" applyAlignment="1">
      <alignment horizontal="center" vertical="center"/>
      <protection/>
    </xf>
    <xf numFmtId="0" fontId="45" fillId="0" borderId="0" xfId="219" applyFont="1" applyAlignment="1">
      <alignment horizontal="center" vertical="center"/>
      <protection/>
    </xf>
    <xf numFmtId="3" fontId="45" fillId="0" borderId="19" xfId="219" applyNumberFormat="1" applyFont="1" applyBorder="1" applyAlignment="1">
      <alignment horizontal="center"/>
      <protection/>
    </xf>
    <xf numFmtId="3" fontId="45" fillId="0" borderId="19" xfId="219" applyNumberFormat="1" applyFont="1" applyBorder="1">
      <alignment/>
      <protection/>
    </xf>
    <xf numFmtId="0" fontId="43" fillId="0" borderId="20" xfId="219" applyFont="1" applyFill="1" applyBorder="1" applyAlignment="1">
      <alignment horizontal="center" vertical="center"/>
      <protection/>
    </xf>
    <xf numFmtId="3" fontId="45" fillId="0" borderId="20" xfId="219" applyNumberFormat="1" applyFont="1" applyBorder="1">
      <alignment/>
      <protection/>
    </xf>
    <xf numFmtId="4" fontId="45" fillId="0" borderId="20" xfId="219" applyNumberFormat="1" applyFont="1" applyBorder="1" applyAlignment="1">
      <alignment horizontal="center" vertical="center"/>
      <protection/>
    </xf>
    <xf numFmtId="4" fontId="45" fillId="0" borderId="20" xfId="219" applyNumberFormat="1" applyFont="1" applyBorder="1" applyAlignment="1">
      <alignment vertical="center"/>
      <protection/>
    </xf>
    <xf numFmtId="4" fontId="41" fillId="0" borderId="20" xfId="219" applyNumberFormat="1" applyFont="1" applyBorder="1" applyAlignment="1">
      <alignment vertical="center"/>
      <protection/>
    </xf>
    <xf numFmtId="4" fontId="40" fillId="0" borderId="20" xfId="219" applyNumberFormat="1" applyFont="1" applyFill="1" applyBorder="1" applyAlignment="1">
      <alignment vertical="center"/>
      <protection/>
    </xf>
    <xf numFmtId="0" fontId="45" fillId="0" borderId="19" xfId="219" applyFont="1" applyBorder="1">
      <alignment/>
      <protection/>
    </xf>
    <xf numFmtId="0" fontId="45" fillId="0" borderId="19" xfId="219" applyFont="1" applyBorder="1" applyAlignment="1">
      <alignment horizontal="left"/>
      <protection/>
    </xf>
    <xf numFmtId="4" fontId="45" fillId="0" borderId="19" xfId="219" applyNumberFormat="1" applyFont="1" applyBorder="1" applyAlignment="1">
      <alignment horizontal="center"/>
      <protection/>
    </xf>
    <xf numFmtId="4" fontId="45" fillId="0" borderId="19" xfId="219" applyNumberFormat="1" applyFont="1" applyBorder="1">
      <alignment/>
      <protection/>
    </xf>
    <xf numFmtId="4" fontId="46" fillId="57" borderId="0" xfId="219" applyNumberFormat="1" applyFont="1" applyFill="1" applyBorder="1" applyAlignment="1">
      <alignment horizontal="center" vertical="center"/>
      <protection/>
    </xf>
    <xf numFmtId="3" fontId="43" fillId="0" borderId="20" xfId="219" applyNumberFormat="1" applyFont="1" applyFill="1" applyBorder="1" applyAlignment="1">
      <alignment vertical="top"/>
      <protection/>
    </xf>
    <xf numFmtId="0" fontId="43" fillId="0" borderId="20" xfId="219" applyFont="1" applyFill="1" applyBorder="1" applyAlignment="1">
      <alignment vertical="center" wrapText="1"/>
      <protection/>
    </xf>
    <xf numFmtId="9" fontId="43" fillId="0" borderId="21" xfId="219" applyNumberFormat="1" applyFont="1" applyFill="1" applyBorder="1" applyAlignment="1">
      <alignment horizontal="center" vertical="center" wrapText="1"/>
      <protection/>
    </xf>
    <xf numFmtId="0" fontId="2" fillId="0" borderId="22" xfId="219" applyBorder="1">
      <alignment/>
      <protection/>
    </xf>
    <xf numFmtId="0" fontId="42" fillId="0" borderId="20" xfId="219" applyFont="1" applyFill="1" applyBorder="1" applyAlignment="1">
      <alignment horizontal="center" vertical="center" wrapText="1"/>
      <protection/>
    </xf>
    <xf numFmtId="0" fontId="42" fillId="0" borderId="21" xfId="219" applyFont="1" applyFill="1" applyBorder="1" applyAlignment="1">
      <alignment horizontal="center" vertical="center" wrapText="1"/>
      <protection/>
    </xf>
    <xf numFmtId="0" fontId="43" fillId="0" borderId="20" xfId="219" applyFont="1" applyFill="1" applyBorder="1" applyAlignment="1">
      <alignment horizontal="center" vertical="center"/>
      <protection/>
    </xf>
    <xf numFmtId="4" fontId="45" fillId="0" borderId="20" xfId="219" applyNumberFormat="1" applyFont="1" applyFill="1" applyBorder="1" applyAlignment="1">
      <alignment horizontal="center" vertical="center"/>
      <protection/>
    </xf>
    <xf numFmtId="4" fontId="45" fillId="0" borderId="21" xfId="219" applyNumberFormat="1" applyFont="1" applyFill="1" applyBorder="1" applyAlignment="1">
      <alignment horizontal="center" vertical="center"/>
      <protection/>
    </xf>
    <xf numFmtId="0" fontId="45" fillId="0" borderId="19" xfId="219" applyFont="1" applyBorder="1" applyAlignment="1">
      <alignment horizontal="center" vertical="center"/>
      <protection/>
    </xf>
    <xf numFmtId="0" fontId="43" fillId="0" borderId="23" xfId="219" applyFont="1" applyBorder="1" applyAlignment="1">
      <alignment horizontal="center"/>
      <protection/>
    </xf>
    <xf numFmtId="0" fontId="43" fillId="0" borderId="20" xfId="219" applyFont="1" applyFill="1" applyBorder="1" applyAlignment="1">
      <alignment horizontal="center" vertical="center" wrapText="1"/>
      <protection/>
    </xf>
    <xf numFmtId="0" fontId="43" fillId="0" borderId="21" xfId="219" applyFont="1" applyFill="1" applyBorder="1" applyAlignment="1">
      <alignment horizontal="center" vertical="center" wrapText="1"/>
      <protection/>
    </xf>
    <xf numFmtId="3" fontId="43" fillId="0" borderId="20" xfId="219" applyNumberFormat="1" applyFont="1" applyFill="1" applyBorder="1" applyAlignment="1">
      <alignment horizontal="center" vertical="center"/>
      <protection/>
    </xf>
    <xf numFmtId="3" fontId="43" fillId="0" borderId="21" xfId="219" applyNumberFormat="1" applyFont="1" applyFill="1" applyBorder="1" applyAlignment="1">
      <alignment horizontal="center" vertical="center"/>
      <protection/>
    </xf>
  </cellXfs>
  <cellStyles count="242">
    <cellStyle name="Normal" xfId="0"/>
    <cellStyle name="20% - Accent1" xfId="15"/>
    <cellStyle name="20% - Accent1 2" xfId="16"/>
    <cellStyle name="20% - Accent1 3" xfId="17"/>
    <cellStyle name="20% - Accent2" xfId="18"/>
    <cellStyle name="20% - Accent2 2" xfId="19"/>
    <cellStyle name="20% - Accent2 3" xfId="20"/>
    <cellStyle name="20% - Accent3" xfId="21"/>
    <cellStyle name="20% - Accent3 2" xfId="22"/>
    <cellStyle name="20% - Accent3 3" xfId="23"/>
    <cellStyle name="20% - Accent4" xfId="24"/>
    <cellStyle name="20% - Accent4 2" xfId="25"/>
    <cellStyle name="20% - Accent4 3" xfId="26"/>
    <cellStyle name="20% - Accent5" xfId="27"/>
    <cellStyle name="20% - Accent5 2" xfId="28"/>
    <cellStyle name="20% - Accent5 3" xfId="29"/>
    <cellStyle name="20% - Accent6" xfId="30"/>
    <cellStyle name="20% - Accent6 2" xfId="31"/>
    <cellStyle name="20% - Accent6 3" xfId="32"/>
    <cellStyle name="20% - ส่วนที่ถูกเน้น1" xfId="33"/>
    <cellStyle name="20% - ส่วนที่ถูกเน้น1 2" xfId="34"/>
    <cellStyle name="20% - ส่วนที่ถูกเน้น2" xfId="35"/>
    <cellStyle name="20% - ส่วนที่ถูกเน้น2 2" xfId="36"/>
    <cellStyle name="20% - ส่วนที่ถูกเน้น3" xfId="37"/>
    <cellStyle name="20% - ส่วนที่ถูกเน้น3 2" xfId="38"/>
    <cellStyle name="20% - ส่วนที่ถูกเน้น4" xfId="39"/>
    <cellStyle name="20% - ส่วนที่ถูกเน้น4 2" xfId="40"/>
    <cellStyle name="20% - ส่วนที่ถูกเน้น5" xfId="41"/>
    <cellStyle name="20% - ส่วนที่ถูกเน้น5 2" xfId="42"/>
    <cellStyle name="20% - ส่วนที่ถูกเน้น6" xfId="43"/>
    <cellStyle name="20% - ส่วนที่ถูกเน้น6 2" xfId="44"/>
    <cellStyle name="40% - Accent1" xfId="45"/>
    <cellStyle name="40% - Accent1 2" xfId="46"/>
    <cellStyle name="40% - Accent1 3" xfId="47"/>
    <cellStyle name="40% - Accent2" xfId="48"/>
    <cellStyle name="40% - Accent2 2" xfId="49"/>
    <cellStyle name="40% - Accent2 3" xfId="50"/>
    <cellStyle name="40% - Accent3" xfId="51"/>
    <cellStyle name="40% - Accent3 2" xfId="52"/>
    <cellStyle name="40% - Accent3 3" xfId="53"/>
    <cellStyle name="40% - Accent4" xfId="54"/>
    <cellStyle name="40% - Accent4 2" xfId="55"/>
    <cellStyle name="40% - Accent4 3" xfId="56"/>
    <cellStyle name="40% - Accent5" xfId="57"/>
    <cellStyle name="40% - Accent5 2" xfId="58"/>
    <cellStyle name="40% - Accent5 3" xfId="59"/>
    <cellStyle name="40% - Accent6" xfId="60"/>
    <cellStyle name="40% - Accent6 2" xfId="61"/>
    <cellStyle name="40% - Accent6 3" xfId="62"/>
    <cellStyle name="40% - ส่วนที่ถูกเน้น1" xfId="63"/>
    <cellStyle name="40% - ส่วนที่ถูกเน้น1 2" xfId="64"/>
    <cellStyle name="40% - ส่วนที่ถูกเน้น2" xfId="65"/>
    <cellStyle name="40% - ส่วนที่ถูกเน้น2 2" xfId="66"/>
    <cellStyle name="40% - ส่วนที่ถูกเน้น3" xfId="67"/>
    <cellStyle name="40% - ส่วนที่ถูกเน้น3 2" xfId="68"/>
    <cellStyle name="40% - ส่วนที่ถูกเน้น4" xfId="69"/>
    <cellStyle name="40% - ส่วนที่ถูกเน้น4 2" xfId="70"/>
    <cellStyle name="40% - ส่วนที่ถูกเน้น5" xfId="71"/>
    <cellStyle name="40% - ส่วนที่ถูกเน้น5 2" xfId="72"/>
    <cellStyle name="40% - ส่วนที่ถูกเน้น6" xfId="73"/>
    <cellStyle name="40% - ส่วนที่ถูกเน้น6 2" xfId="74"/>
    <cellStyle name="60% - Accent1" xfId="75"/>
    <cellStyle name="60% - Accent1 2" xfId="76"/>
    <cellStyle name="60% - Accent1 3" xfId="77"/>
    <cellStyle name="60% - Accent2" xfId="78"/>
    <cellStyle name="60% - Accent2 2" xfId="79"/>
    <cellStyle name="60% - Accent2 3" xfId="80"/>
    <cellStyle name="60% - Accent3" xfId="81"/>
    <cellStyle name="60% - Accent3 2" xfId="82"/>
    <cellStyle name="60% - Accent3 3" xfId="83"/>
    <cellStyle name="60% - Accent4" xfId="84"/>
    <cellStyle name="60% - Accent4 2" xfId="85"/>
    <cellStyle name="60% - Accent4 3" xfId="86"/>
    <cellStyle name="60% - Accent5" xfId="87"/>
    <cellStyle name="60% - Accent5 2" xfId="88"/>
    <cellStyle name="60% - Accent5 3" xfId="89"/>
    <cellStyle name="60% - Accent6" xfId="90"/>
    <cellStyle name="60% - Accent6 2" xfId="91"/>
    <cellStyle name="60% - Accent6 3" xfId="92"/>
    <cellStyle name="60% - ส่วนที่ถูกเน้น1" xfId="93"/>
    <cellStyle name="60% - ส่วนที่ถูกเน้น1 2" xfId="94"/>
    <cellStyle name="60% - ส่วนที่ถูกเน้น2" xfId="95"/>
    <cellStyle name="60% - ส่วนที่ถูกเน้น2 2" xfId="96"/>
    <cellStyle name="60% - ส่วนที่ถูกเน้น3" xfId="97"/>
    <cellStyle name="60% - ส่วนที่ถูกเน้น3 2" xfId="98"/>
    <cellStyle name="60% - ส่วนที่ถูกเน้น4" xfId="99"/>
    <cellStyle name="60% - ส่วนที่ถูกเน้น4 2" xfId="100"/>
    <cellStyle name="60% - ส่วนที่ถูกเน้น5" xfId="101"/>
    <cellStyle name="60% - ส่วนที่ถูกเน้น5 2" xfId="102"/>
    <cellStyle name="60% - ส่วนที่ถูกเน้น6" xfId="103"/>
    <cellStyle name="60% - ส่วนที่ถูกเน้น6 2" xfId="104"/>
    <cellStyle name="Accent1" xfId="105"/>
    <cellStyle name="Accent1 2" xfId="106"/>
    <cellStyle name="Accent1 3" xfId="107"/>
    <cellStyle name="Accent2" xfId="108"/>
    <cellStyle name="Accent2 2" xfId="109"/>
    <cellStyle name="Accent2 3" xfId="110"/>
    <cellStyle name="Accent3" xfId="111"/>
    <cellStyle name="Accent3 2" xfId="112"/>
    <cellStyle name="Accent3 3" xfId="113"/>
    <cellStyle name="Accent4" xfId="114"/>
    <cellStyle name="Accent4 2" xfId="115"/>
    <cellStyle name="Accent4 3" xfId="116"/>
    <cellStyle name="Accent5" xfId="117"/>
    <cellStyle name="Accent5 2" xfId="118"/>
    <cellStyle name="Accent5 3" xfId="119"/>
    <cellStyle name="Accent6" xfId="120"/>
    <cellStyle name="Accent6 2" xfId="121"/>
    <cellStyle name="Accent6 3" xfId="122"/>
    <cellStyle name="Bad" xfId="123"/>
    <cellStyle name="Bad 2" xfId="124"/>
    <cellStyle name="Bad 3" xfId="125"/>
    <cellStyle name="Calculation" xfId="126"/>
    <cellStyle name="Calculation 2" xfId="127"/>
    <cellStyle name="Calculation 3" xfId="128"/>
    <cellStyle name="Check Cell" xfId="129"/>
    <cellStyle name="Check Cell 2" xfId="130"/>
    <cellStyle name="Check Cell 3" xfId="131"/>
    <cellStyle name="Comma 2" xfId="132"/>
    <cellStyle name="Comma 2 2" xfId="133"/>
    <cellStyle name="Comma 2 2 2" xfId="134"/>
    <cellStyle name="Comma 2 2 3" xfId="135"/>
    <cellStyle name="Comma 2 3" xfId="136"/>
    <cellStyle name="Comma 3" xfId="137"/>
    <cellStyle name="Comma 4" xfId="138"/>
    <cellStyle name="Comma 5" xfId="139"/>
    <cellStyle name="Comma 6" xfId="140"/>
    <cellStyle name="Comma 6 2" xfId="141"/>
    <cellStyle name="Comma 7" xfId="142"/>
    <cellStyle name="Explanatory Text" xfId="143"/>
    <cellStyle name="Explanatory Text 2" xfId="144"/>
    <cellStyle name="Explanatory Text 3" xfId="145"/>
    <cellStyle name="Good" xfId="146"/>
    <cellStyle name="Good 2" xfId="147"/>
    <cellStyle name="Good 3" xfId="148"/>
    <cellStyle name="heading" xfId="149"/>
    <cellStyle name="Heading 1" xfId="150"/>
    <cellStyle name="Heading 1 2" xfId="151"/>
    <cellStyle name="Heading 1 3" xfId="152"/>
    <cellStyle name="Heading 2" xfId="153"/>
    <cellStyle name="Heading 2 2" xfId="154"/>
    <cellStyle name="Heading 2 3" xfId="155"/>
    <cellStyle name="Heading 3" xfId="156"/>
    <cellStyle name="Heading 3 2" xfId="157"/>
    <cellStyle name="Heading 3 3" xfId="158"/>
    <cellStyle name="Heading 4" xfId="159"/>
    <cellStyle name="Heading 4 2" xfId="160"/>
    <cellStyle name="Heading 4 3" xfId="161"/>
    <cellStyle name="Hyperlink 2" xfId="162"/>
    <cellStyle name="Hyperlink 3" xfId="163"/>
    <cellStyle name="Input" xfId="164"/>
    <cellStyle name="Input 2" xfId="165"/>
    <cellStyle name="Input 3" xfId="166"/>
    <cellStyle name="Linked Cell" xfId="167"/>
    <cellStyle name="Linked Cell 2" xfId="168"/>
    <cellStyle name="Linked Cell 3" xfId="169"/>
    <cellStyle name="Neutral" xfId="170"/>
    <cellStyle name="Neutral 2" xfId="171"/>
    <cellStyle name="Neutral 3" xfId="172"/>
    <cellStyle name="Normal 2" xfId="173"/>
    <cellStyle name="Normal 2 2" xfId="174"/>
    <cellStyle name="Normal 2 3" xfId="175"/>
    <cellStyle name="Normal 3" xfId="176"/>
    <cellStyle name="Normal 4" xfId="177"/>
    <cellStyle name="Normal 4 2" xfId="178"/>
    <cellStyle name="Normal 5" xfId="179"/>
    <cellStyle name="Normal 5 2" xfId="180"/>
    <cellStyle name="Normal 6" xfId="181"/>
    <cellStyle name="Note" xfId="182"/>
    <cellStyle name="Note 2" xfId="183"/>
    <cellStyle name="Note 3" xfId="184"/>
    <cellStyle name="Output" xfId="185"/>
    <cellStyle name="Output 2" xfId="186"/>
    <cellStyle name="Output 3" xfId="187"/>
    <cellStyle name="Percent 2 2" xfId="188"/>
    <cellStyle name="Percent 2 3" xfId="189"/>
    <cellStyle name="Percent 3" xfId="190"/>
    <cellStyle name="Title" xfId="191"/>
    <cellStyle name="Title 2" xfId="192"/>
    <cellStyle name="Title 3" xfId="193"/>
    <cellStyle name="Total" xfId="194"/>
    <cellStyle name="Total 2" xfId="195"/>
    <cellStyle name="Total 3" xfId="196"/>
    <cellStyle name="Total_POP-PPA54" xfId="197"/>
    <cellStyle name="Warning Text" xfId="198"/>
    <cellStyle name="Warning Text 2" xfId="199"/>
    <cellStyle name="Warning Text 3" xfId="200"/>
    <cellStyle name="การคำนวณ" xfId="201"/>
    <cellStyle name="การคำนวณ 2" xfId="202"/>
    <cellStyle name="ข้อความเตือน" xfId="203"/>
    <cellStyle name="ข้อความเตือน 2" xfId="204"/>
    <cellStyle name="ข้อความอธิบาย" xfId="205"/>
    <cellStyle name="ข้อความอธิบาย 2" xfId="206"/>
    <cellStyle name="Comma" xfId="207"/>
    <cellStyle name="Comma [0]" xfId="208"/>
    <cellStyle name="Currency" xfId="209"/>
    <cellStyle name="Currency [0]" xfId="210"/>
    <cellStyle name="ชื่อเรื่อง" xfId="211"/>
    <cellStyle name="ชื่อเรื่อง 2" xfId="212"/>
    <cellStyle name="เซลล์ตรวจสอบ" xfId="213"/>
    <cellStyle name="เซลล์ตรวจสอบ 2" xfId="214"/>
    <cellStyle name="เซลล์ที่มีการเชื่อมโยง" xfId="215"/>
    <cellStyle name="เซลล์ที่มีการเชื่อมโยง 2" xfId="216"/>
    <cellStyle name="ดี" xfId="217"/>
    <cellStyle name="ดี 2" xfId="218"/>
    <cellStyle name="ปกติ 2" xfId="219"/>
    <cellStyle name="ปกติ 2 2" xfId="220"/>
    <cellStyle name="ปกติ 3" xfId="221"/>
    <cellStyle name="ปกติ 4" xfId="222"/>
    <cellStyle name="ป้อนค่า" xfId="223"/>
    <cellStyle name="ป้อนค่า 2" xfId="224"/>
    <cellStyle name="ปานกลาง" xfId="225"/>
    <cellStyle name="ปานกลาง 2" xfId="226"/>
    <cellStyle name="Percent" xfId="227"/>
    <cellStyle name="ผลรวม" xfId="228"/>
    <cellStyle name="ผลรวม 2" xfId="229"/>
    <cellStyle name="แย่" xfId="230"/>
    <cellStyle name="แย่ 2" xfId="231"/>
    <cellStyle name="ส่วนที่ถูกเน้น1" xfId="232"/>
    <cellStyle name="ส่วนที่ถูกเน้น1 2" xfId="233"/>
    <cellStyle name="ส่วนที่ถูกเน้น2" xfId="234"/>
    <cellStyle name="ส่วนที่ถูกเน้น2 2" xfId="235"/>
    <cellStyle name="ส่วนที่ถูกเน้น3" xfId="236"/>
    <cellStyle name="ส่วนที่ถูกเน้น3 2" xfId="237"/>
    <cellStyle name="ส่วนที่ถูกเน้น4" xfId="238"/>
    <cellStyle name="ส่วนที่ถูกเน้น4 2" xfId="239"/>
    <cellStyle name="ส่วนที่ถูกเน้น5" xfId="240"/>
    <cellStyle name="ส่วนที่ถูกเน้น5 2" xfId="241"/>
    <cellStyle name="ส่วนที่ถูกเน้น6" xfId="242"/>
    <cellStyle name="ส่วนที่ถูกเน้น6 2" xfId="243"/>
    <cellStyle name="แสดงผล" xfId="244"/>
    <cellStyle name="แสดงผล 2" xfId="245"/>
    <cellStyle name="หมายเหตุ" xfId="246"/>
    <cellStyle name="หมายเหตุ 2" xfId="247"/>
    <cellStyle name="หัวเรื่อง 1" xfId="248"/>
    <cellStyle name="หัวเรื่อง 1 2" xfId="249"/>
    <cellStyle name="หัวเรื่อง 2" xfId="250"/>
    <cellStyle name="หัวเรื่อง 2 2" xfId="251"/>
    <cellStyle name="หัวเรื่อง 3" xfId="252"/>
    <cellStyle name="หัวเรื่อง 3 2" xfId="253"/>
    <cellStyle name="หัวเรื่อง 4" xfId="254"/>
    <cellStyle name="หัวเรื่อง 4 2" xfId="2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5"/>
  <sheetViews>
    <sheetView tabSelected="1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V8" sqref="V8"/>
    </sheetView>
  </sheetViews>
  <sheetFormatPr defaultColWidth="9.140625" defaultRowHeight="15"/>
  <cols>
    <col min="2" max="2" width="11.28125" style="0" customWidth="1"/>
    <col min="3" max="3" width="9.00390625" style="0" customWidth="1"/>
    <col min="5" max="5" width="15.00390625" style="0" customWidth="1"/>
    <col min="6" max="6" width="13.28125" style="0" hidden="1" customWidth="1"/>
    <col min="7" max="7" width="10.57421875" style="0" hidden="1" customWidth="1"/>
    <col min="8" max="17" width="9.00390625" style="0" hidden="1" customWidth="1"/>
    <col min="18" max="18" width="13.8515625" style="0" customWidth="1"/>
    <col min="19" max="19" width="13.7109375" style="0" customWidth="1"/>
    <col min="20" max="20" width="12.8515625" style="0" customWidth="1"/>
    <col min="21" max="21" width="13.8515625" style="0" customWidth="1"/>
    <col min="22" max="22" width="12.7109375" style="0" customWidth="1"/>
  </cols>
  <sheetData>
    <row r="1" spans="1:22" ht="21.75">
      <c r="A1" s="43" t="s">
        <v>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</row>
    <row r="2" spans="1:22" ht="21.75">
      <c r="A2" s="37" t="s">
        <v>1</v>
      </c>
      <c r="B2" s="37" t="s">
        <v>2</v>
      </c>
      <c r="C2" s="44" t="s">
        <v>3</v>
      </c>
      <c r="D2" s="46" t="s">
        <v>4</v>
      </c>
      <c r="E2" s="46" t="s">
        <v>5</v>
      </c>
      <c r="F2" s="13"/>
      <c r="G2" s="11" t="s">
        <v>6</v>
      </c>
      <c r="H2" s="16" t="s">
        <v>7</v>
      </c>
      <c r="I2" s="16" t="s">
        <v>8</v>
      </c>
      <c r="J2" s="16" t="s">
        <v>9</v>
      </c>
      <c r="K2" s="14" t="s">
        <v>6</v>
      </c>
      <c r="L2" s="17" t="s">
        <v>10</v>
      </c>
      <c r="M2" s="17" t="s">
        <v>11</v>
      </c>
      <c r="N2" s="17" t="s">
        <v>12</v>
      </c>
      <c r="O2" s="17" t="s">
        <v>13</v>
      </c>
      <c r="P2" s="17" t="s">
        <v>14</v>
      </c>
      <c r="Q2" s="18" t="s">
        <v>15</v>
      </c>
      <c r="R2" s="34" t="s">
        <v>37</v>
      </c>
      <c r="S2" s="33" t="s">
        <v>16</v>
      </c>
      <c r="T2" s="33" t="s">
        <v>5</v>
      </c>
      <c r="U2" s="40" t="s">
        <v>17</v>
      </c>
      <c r="V2" s="42" t="s">
        <v>15</v>
      </c>
    </row>
    <row r="3" spans="1:22" ht="21.75">
      <c r="A3" s="38"/>
      <c r="B3" s="38"/>
      <c r="C3" s="45"/>
      <c r="D3" s="47"/>
      <c r="E3" s="47"/>
      <c r="F3" s="32"/>
      <c r="G3" s="11"/>
      <c r="H3" s="16"/>
      <c r="I3" s="16"/>
      <c r="J3" s="16"/>
      <c r="K3" s="14"/>
      <c r="L3" s="17"/>
      <c r="M3" s="17"/>
      <c r="N3" s="17"/>
      <c r="O3" s="17"/>
      <c r="P3" s="17"/>
      <c r="Q3" s="18"/>
      <c r="R3" s="35">
        <v>0.25</v>
      </c>
      <c r="S3" s="35">
        <v>0.25</v>
      </c>
      <c r="T3" s="35">
        <v>0.25</v>
      </c>
      <c r="U3" s="41"/>
      <c r="V3" s="42"/>
    </row>
    <row r="4" spans="1:22" ht="24">
      <c r="A4" s="1">
        <v>1</v>
      </c>
      <c r="B4" s="2" t="s">
        <v>18</v>
      </c>
      <c r="C4" s="3">
        <v>12</v>
      </c>
      <c r="D4" s="21">
        <v>104278</v>
      </c>
      <c r="E4" s="4">
        <v>2317</v>
      </c>
      <c r="F4" s="12">
        <v>13349908.62</v>
      </c>
      <c r="G4" s="10">
        <v>1416150.844721419</v>
      </c>
      <c r="H4" s="15">
        <v>700510.4237824983</v>
      </c>
      <c r="I4" s="15">
        <v>708075.4223607094</v>
      </c>
      <c r="J4" s="15">
        <v>195364.51639024392</v>
      </c>
      <c r="K4" s="15">
        <v>1603950.3625334518</v>
      </c>
      <c r="L4" s="5">
        <v>196322.18558823527</v>
      </c>
      <c r="M4" s="6">
        <v>13349908.620000001</v>
      </c>
      <c r="N4" s="7">
        <v>195364.5163902439</v>
      </c>
      <c r="O4" s="7">
        <v>486108.3968946551</v>
      </c>
      <c r="P4" s="7">
        <v>731650.9389528037</v>
      </c>
      <c r="Q4" s="7">
        <v>1609446.037825938</v>
      </c>
      <c r="R4" s="15">
        <f>C4*$U$21/C$21</f>
        <v>122125.75609756094</v>
      </c>
      <c r="S4" s="15">
        <f>D4*$U$21/D$21</f>
        <v>260694.9999999999</v>
      </c>
      <c r="T4" s="15">
        <f>E4*$U$21/E$21</f>
        <v>450301.98928737757</v>
      </c>
      <c r="U4" s="15">
        <f>$D$22/4/17</f>
        <v>122724.41176470589</v>
      </c>
      <c r="V4" s="15">
        <f>SUM(R4:U4)</f>
        <v>955847.1571496443</v>
      </c>
    </row>
    <row r="5" spans="1:22" ht="24">
      <c r="A5" s="8">
        <v>2</v>
      </c>
      <c r="B5" s="9" t="s">
        <v>19</v>
      </c>
      <c r="C5" s="8">
        <v>6</v>
      </c>
      <c r="D5" s="21">
        <v>43087</v>
      </c>
      <c r="E5" s="4">
        <v>224</v>
      </c>
      <c r="F5" s="12">
        <v>13349908.62</v>
      </c>
      <c r="G5" s="10">
        <v>585144.4355138359</v>
      </c>
      <c r="H5" s="15">
        <v>67723.06211794546</v>
      </c>
      <c r="I5" s="15">
        <v>292572.21775691793</v>
      </c>
      <c r="J5" s="15">
        <v>97682.25819512196</v>
      </c>
      <c r="K5" s="15">
        <v>457977.53806998534</v>
      </c>
      <c r="L5" s="5">
        <v>196322.18558823527</v>
      </c>
      <c r="M5" s="6">
        <v>13349908.620000001</v>
      </c>
      <c r="N5" s="7">
        <v>97682.25819512195</v>
      </c>
      <c r="O5" s="7">
        <v>207534.31377012937</v>
      </c>
      <c r="P5" s="7">
        <v>74676.76938898451</v>
      </c>
      <c r="Q5" s="7">
        <v>576215.526942471</v>
      </c>
      <c r="R5" s="15">
        <f aca="true" t="shared" si="0" ref="R5:R20">C5*$U$21/C$21</f>
        <v>61062.87804878047</v>
      </c>
      <c r="S5" s="15">
        <f aca="true" t="shared" si="1" ref="S5:S20">D5*$U$21/D$21</f>
        <v>107717.49999999996</v>
      </c>
      <c r="T5" s="15">
        <f aca="true" t="shared" si="2" ref="T5:T20">E5*$U$21/E$21</f>
        <v>43533.72706101535</v>
      </c>
      <c r="U5" s="15">
        <f aca="true" t="shared" si="3" ref="U5:U20">$D$22/4/17</f>
        <v>122724.41176470589</v>
      </c>
      <c r="V5" s="15">
        <f aca="true" t="shared" si="4" ref="V5:V20">SUM(R5:U5)</f>
        <v>335038.51687450166</v>
      </c>
    </row>
    <row r="6" spans="1:22" ht="24">
      <c r="A6" s="8">
        <v>3</v>
      </c>
      <c r="B6" s="9" t="s">
        <v>20</v>
      </c>
      <c r="C6" s="8">
        <v>12</v>
      </c>
      <c r="D6" s="21">
        <v>49192</v>
      </c>
      <c r="E6" s="4">
        <v>731</v>
      </c>
      <c r="F6" s="12">
        <v>13349908.62</v>
      </c>
      <c r="G6" s="10">
        <v>668053.590915975</v>
      </c>
      <c r="H6" s="15">
        <v>221006.95717954525</v>
      </c>
      <c r="I6" s="15">
        <v>334026.7954579875</v>
      </c>
      <c r="J6" s="15">
        <v>195364.51639024392</v>
      </c>
      <c r="K6" s="15">
        <v>750398.2690277767</v>
      </c>
      <c r="L6" s="5">
        <v>196322.18558823527</v>
      </c>
      <c r="M6" s="6">
        <v>13349908.62</v>
      </c>
      <c r="N6" s="7">
        <v>244205.64548780487</v>
      </c>
      <c r="O6" s="7">
        <v>211499.82947486718</v>
      </c>
      <c r="P6" s="7">
        <v>161446.94272760215</v>
      </c>
      <c r="Q6" s="7">
        <v>813474.6032785095</v>
      </c>
      <c r="R6" s="15">
        <f t="shared" si="0"/>
        <v>122125.75609756094</v>
      </c>
      <c r="S6" s="15">
        <f t="shared" si="1"/>
        <v>122979.99999999996</v>
      </c>
      <c r="T6" s="15">
        <f t="shared" si="2"/>
        <v>142067.65393572423</v>
      </c>
      <c r="U6" s="15">
        <f t="shared" si="3"/>
        <v>122724.41176470589</v>
      </c>
      <c r="V6" s="15">
        <v>509897.32</v>
      </c>
    </row>
    <row r="7" spans="1:22" ht="24">
      <c r="A7" s="1">
        <v>4</v>
      </c>
      <c r="B7" s="9" t="s">
        <v>21</v>
      </c>
      <c r="C7" s="8">
        <v>12</v>
      </c>
      <c r="D7" s="21">
        <v>36035</v>
      </c>
      <c r="E7" s="4">
        <v>419</v>
      </c>
      <c r="F7" s="12">
        <v>13349908.62</v>
      </c>
      <c r="G7" s="10">
        <v>489374.5151377696</v>
      </c>
      <c r="H7" s="15">
        <v>126678.40637240691</v>
      </c>
      <c r="I7" s="15">
        <v>244687.2575688848</v>
      </c>
      <c r="J7" s="15">
        <v>195364.51639024392</v>
      </c>
      <c r="K7" s="15">
        <v>566730.1803315356</v>
      </c>
      <c r="L7" s="5">
        <v>196322.18558823527</v>
      </c>
      <c r="M7" s="6">
        <v>13349908.62</v>
      </c>
      <c r="N7" s="7">
        <v>195364.5163902439</v>
      </c>
      <c r="O7" s="7">
        <v>164025.68041720497</v>
      </c>
      <c r="P7" s="7">
        <v>145120.8473955974</v>
      </c>
      <c r="Q7" s="7">
        <v>700833.2297912815</v>
      </c>
      <c r="R7" s="15">
        <f t="shared" si="0"/>
        <v>122125.75609756094</v>
      </c>
      <c r="S7" s="15">
        <f t="shared" si="1"/>
        <v>90087.49999999996</v>
      </c>
      <c r="T7" s="15">
        <f t="shared" si="2"/>
        <v>81431.39124359569</v>
      </c>
      <c r="U7" s="15">
        <f t="shared" si="3"/>
        <v>122724.41176470589</v>
      </c>
      <c r="V7" s="15">
        <f t="shared" si="4"/>
        <v>416369.0591058625</v>
      </c>
    </row>
    <row r="8" spans="1:22" ht="24">
      <c r="A8" s="8">
        <v>5</v>
      </c>
      <c r="B8" s="9" t="s">
        <v>22</v>
      </c>
      <c r="C8" s="8">
        <v>23</v>
      </c>
      <c r="D8" s="21">
        <v>48460</v>
      </c>
      <c r="E8" s="4">
        <v>667</v>
      </c>
      <c r="F8" s="12">
        <v>13349908.62</v>
      </c>
      <c r="G8" s="10">
        <v>658112.6405876596</v>
      </c>
      <c r="H8" s="15">
        <v>201657.51086013223</v>
      </c>
      <c r="I8" s="15">
        <v>329056.3202938298</v>
      </c>
      <c r="J8" s="15">
        <v>374448.6564146342</v>
      </c>
      <c r="K8" s="15">
        <v>905162.4875685963</v>
      </c>
      <c r="L8" s="5">
        <v>196322.18558823527</v>
      </c>
      <c r="M8" s="6">
        <v>13349908.62</v>
      </c>
      <c r="N8" s="7">
        <v>195364.5163902439</v>
      </c>
      <c r="O8" s="7">
        <v>166510.91799928382</v>
      </c>
      <c r="P8" s="7">
        <v>207099.54263746712</v>
      </c>
      <c r="Q8" s="7">
        <v>765297.1626152301</v>
      </c>
      <c r="R8" s="15">
        <f t="shared" si="0"/>
        <v>234074.36585365847</v>
      </c>
      <c r="S8" s="15">
        <f t="shared" si="1"/>
        <v>121149.99999999996</v>
      </c>
      <c r="T8" s="15">
        <f t="shared" si="2"/>
        <v>129629.44620400555</v>
      </c>
      <c r="U8" s="15">
        <f t="shared" si="3"/>
        <v>122724.41176470589</v>
      </c>
      <c r="V8" s="15">
        <f t="shared" si="4"/>
        <v>607578.2238223698</v>
      </c>
    </row>
    <row r="9" spans="1:22" ht="24">
      <c r="A9" s="8">
        <v>6</v>
      </c>
      <c r="B9" s="9" t="s">
        <v>23</v>
      </c>
      <c r="C9" s="8">
        <v>15</v>
      </c>
      <c r="D9" s="21">
        <v>35771</v>
      </c>
      <c r="E9" s="4">
        <v>333</v>
      </c>
      <c r="F9" s="12">
        <v>13349908.62</v>
      </c>
      <c r="G9" s="10">
        <v>485789.254363623</v>
      </c>
      <c r="H9" s="15">
        <v>100677.58788069572</v>
      </c>
      <c r="I9" s="15">
        <v>242894.6271818115</v>
      </c>
      <c r="J9" s="15">
        <v>244205.64548780484</v>
      </c>
      <c r="K9" s="15">
        <v>587777.8605503121</v>
      </c>
      <c r="L9" s="5">
        <v>196322.18558823527</v>
      </c>
      <c r="M9" s="6">
        <v>13349908.62</v>
      </c>
      <c r="N9" s="7">
        <v>374448.65641463414</v>
      </c>
      <c r="O9" s="7">
        <v>139074.84573045964</v>
      </c>
      <c r="P9" s="7">
        <v>100375.25278195488</v>
      </c>
      <c r="Q9" s="7">
        <v>810220.940515284</v>
      </c>
      <c r="R9" s="15">
        <f t="shared" si="0"/>
        <v>152657.19512195117</v>
      </c>
      <c r="S9" s="15">
        <f t="shared" si="1"/>
        <v>89427.49999999996</v>
      </c>
      <c r="T9" s="15">
        <f t="shared" si="2"/>
        <v>64717.54960409872</v>
      </c>
      <c r="U9" s="15">
        <f t="shared" si="3"/>
        <v>122724.41176470589</v>
      </c>
      <c r="V9" s="15">
        <f t="shared" si="4"/>
        <v>429526.65649075573</v>
      </c>
    </row>
    <row r="10" spans="1:22" ht="24">
      <c r="A10" s="1">
        <v>7</v>
      </c>
      <c r="B10" s="9" t="s">
        <v>24</v>
      </c>
      <c r="C10" s="8">
        <v>20</v>
      </c>
      <c r="D10" s="21">
        <v>99648</v>
      </c>
      <c r="E10" s="4">
        <v>861</v>
      </c>
      <c r="F10" s="12">
        <v>13349908.62</v>
      </c>
      <c r="G10" s="10">
        <v>1353272.9758415003</v>
      </c>
      <c r="H10" s="15">
        <v>260310.52001585288</v>
      </c>
      <c r="I10" s="15">
        <v>676636.48792075</v>
      </c>
      <c r="J10" s="15">
        <v>325607.52731707314</v>
      </c>
      <c r="K10" s="15">
        <v>1262554.5352536761</v>
      </c>
      <c r="L10" s="5">
        <v>196322.18558823527</v>
      </c>
      <c r="M10" s="6">
        <v>13349908.62</v>
      </c>
      <c r="N10" s="7">
        <v>244205.64548780487</v>
      </c>
      <c r="O10" s="7">
        <v>358509.1017481114</v>
      </c>
      <c r="P10" s="7">
        <v>448967.62163012946</v>
      </c>
      <c r="Q10" s="7">
        <v>1248004.554454281</v>
      </c>
      <c r="R10" s="15">
        <f t="shared" si="0"/>
        <v>203542.92682926822</v>
      </c>
      <c r="S10" s="15">
        <f t="shared" si="1"/>
        <v>249119.9999999999</v>
      </c>
      <c r="T10" s="15">
        <f t="shared" si="2"/>
        <v>167332.76339077775</v>
      </c>
      <c r="U10" s="15">
        <f t="shared" si="3"/>
        <v>122724.41176470589</v>
      </c>
      <c r="V10" s="15">
        <f t="shared" si="4"/>
        <v>742720.1019847518</v>
      </c>
    </row>
    <row r="11" spans="1:22" ht="24">
      <c r="A11" s="8">
        <v>8</v>
      </c>
      <c r="B11" s="9" t="s">
        <v>25</v>
      </c>
      <c r="C11" s="8">
        <v>16</v>
      </c>
      <c r="D11" s="21">
        <v>43906</v>
      </c>
      <c r="E11" s="4">
        <v>507</v>
      </c>
      <c r="F11" s="12">
        <v>13349908.62</v>
      </c>
      <c r="G11" s="10">
        <v>596266.8922336315</v>
      </c>
      <c r="H11" s="15">
        <v>153283.89506159976</v>
      </c>
      <c r="I11" s="15">
        <v>298133.4461168157</v>
      </c>
      <c r="J11" s="15">
        <v>260486.02185365852</v>
      </c>
      <c r="K11" s="15">
        <v>711903.363032074</v>
      </c>
      <c r="L11" s="5">
        <v>196322.18558823527</v>
      </c>
      <c r="M11" s="6">
        <v>13349908.62</v>
      </c>
      <c r="N11" s="7">
        <v>325607.52731707314</v>
      </c>
      <c r="O11" s="7">
        <v>161791.6826999811</v>
      </c>
      <c r="P11" s="7">
        <v>156911.9162464897</v>
      </c>
      <c r="Q11" s="7">
        <v>840633.3118517792</v>
      </c>
      <c r="R11" s="15">
        <f t="shared" si="0"/>
        <v>162834.34146341457</v>
      </c>
      <c r="S11" s="15">
        <f t="shared" si="1"/>
        <v>109764.99999999996</v>
      </c>
      <c r="T11" s="15">
        <f t="shared" si="2"/>
        <v>98533.92687470886</v>
      </c>
      <c r="U11" s="15">
        <f t="shared" si="3"/>
        <v>122724.41176470589</v>
      </c>
      <c r="V11" s="15">
        <f t="shared" si="4"/>
        <v>493857.6801028293</v>
      </c>
    </row>
    <row r="12" spans="1:22" ht="24">
      <c r="A12" s="8">
        <v>9</v>
      </c>
      <c r="B12" s="9" t="s">
        <v>26</v>
      </c>
      <c r="C12" s="8">
        <v>15</v>
      </c>
      <c r="D12" s="21">
        <v>44437</v>
      </c>
      <c r="E12" s="4">
        <v>477</v>
      </c>
      <c r="F12" s="12">
        <v>13349908.62</v>
      </c>
      <c r="G12" s="10">
        <v>603478.1553816308</v>
      </c>
      <c r="H12" s="15">
        <v>144213.84209937495</v>
      </c>
      <c r="I12" s="15">
        <v>301739.07769081544</v>
      </c>
      <c r="J12" s="15">
        <v>244205.64548780484</v>
      </c>
      <c r="K12" s="15">
        <v>690158.5652779953</v>
      </c>
      <c r="L12" s="5">
        <v>196322.18558823527</v>
      </c>
      <c r="M12" s="6">
        <v>13349908.62</v>
      </c>
      <c r="N12" s="7">
        <v>260486.02185365852</v>
      </c>
      <c r="O12" s="7">
        <v>168337.49971944562</v>
      </c>
      <c r="P12" s="7">
        <v>145120.8473955974</v>
      </c>
      <c r="Q12" s="7">
        <v>770266.5545569368</v>
      </c>
      <c r="R12" s="15">
        <f t="shared" si="0"/>
        <v>152657.19512195117</v>
      </c>
      <c r="S12" s="15">
        <f t="shared" si="1"/>
        <v>111092.49999999996</v>
      </c>
      <c r="T12" s="15">
        <f t="shared" si="2"/>
        <v>92703.51700046573</v>
      </c>
      <c r="U12" s="15">
        <f t="shared" si="3"/>
        <v>122724.41176470589</v>
      </c>
      <c r="V12" s="15">
        <f t="shared" si="4"/>
        <v>479177.6238871227</v>
      </c>
    </row>
    <row r="13" spans="1:22" ht="24">
      <c r="A13" s="1">
        <v>10</v>
      </c>
      <c r="B13" s="9" t="s">
        <v>27</v>
      </c>
      <c r="C13" s="8">
        <v>7</v>
      </c>
      <c r="D13" s="21">
        <v>35323</v>
      </c>
      <c r="E13" s="4">
        <v>469</v>
      </c>
      <c r="F13" s="12">
        <v>13349908.62</v>
      </c>
      <c r="G13" s="10">
        <v>479705.17547416216</v>
      </c>
      <c r="H13" s="15">
        <v>141795.1613094483</v>
      </c>
      <c r="I13" s="15">
        <v>239852.5877370811</v>
      </c>
      <c r="J13" s="15">
        <v>113962.63456097561</v>
      </c>
      <c r="K13" s="15">
        <v>495610.383607505</v>
      </c>
      <c r="L13" s="5">
        <v>196322.18558823527</v>
      </c>
      <c r="M13" s="6">
        <v>13349908.62</v>
      </c>
      <c r="N13" s="7">
        <v>244205.64548780487</v>
      </c>
      <c r="O13" s="7">
        <v>136280.65101727538</v>
      </c>
      <c r="P13" s="7">
        <v>142097.49640818915</v>
      </c>
      <c r="Q13" s="7">
        <v>718905.9785015046</v>
      </c>
      <c r="R13" s="15">
        <f t="shared" si="0"/>
        <v>71240.02439024388</v>
      </c>
      <c r="S13" s="15">
        <f t="shared" si="1"/>
        <v>88307.49999999996</v>
      </c>
      <c r="T13" s="15">
        <f t="shared" si="2"/>
        <v>91148.7410340009</v>
      </c>
      <c r="U13" s="15">
        <f t="shared" si="3"/>
        <v>122724.41176470589</v>
      </c>
      <c r="V13" s="15">
        <f t="shared" si="4"/>
        <v>373420.67718895065</v>
      </c>
    </row>
    <row r="14" spans="1:22" ht="24">
      <c r="A14" s="8">
        <v>11</v>
      </c>
      <c r="B14" s="9" t="s">
        <v>28</v>
      </c>
      <c r="C14" s="8">
        <v>8</v>
      </c>
      <c r="D14" s="21">
        <v>43453</v>
      </c>
      <c r="E14" s="4">
        <v>514</v>
      </c>
      <c r="F14" s="12">
        <v>13349908.62</v>
      </c>
      <c r="G14" s="10">
        <v>590114.9106779937</v>
      </c>
      <c r="H14" s="15">
        <v>155400.24075278555</v>
      </c>
      <c r="I14" s="15">
        <v>295057.45533899684</v>
      </c>
      <c r="J14" s="15">
        <v>130243.01092682926</v>
      </c>
      <c r="K14" s="15">
        <v>580700.7070186117</v>
      </c>
      <c r="L14" s="5">
        <v>196322.18558823527</v>
      </c>
      <c r="M14" s="6">
        <v>13349908.62</v>
      </c>
      <c r="N14" s="7">
        <v>113962.6345609756</v>
      </c>
      <c r="O14" s="7">
        <v>133781.8329019611</v>
      </c>
      <c r="P14" s="7">
        <v>155097.90565404473</v>
      </c>
      <c r="Q14" s="7">
        <v>599164.5587052167</v>
      </c>
      <c r="R14" s="15">
        <f t="shared" si="0"/>
        <v>81417.17073170729</v>
      </c>
      <c r="S14" s="15">
        <f t="shared" si="1"/>
        <v>108632.49999999996</v>
      </c>
      <c r="T14" s="15">
        <f t="shared" si="2"/>
        <v>99894.35584536559</v>
      </c>
      <c r="U14" s="15">
        <f t="shared" si="3"/>
        <v>122724.41176470589</v>
      </c>
      <c r="V14" s="15">
        <f t="shared" si="4"/>
        <v>412668.4383417787</v>
      </c>
    </row>
    <row r="15" spans="1:22" ht="24">
      <c r="A15" s="8">
        <v>12</v>
      </c>
      <c r="B15" s="9" t="s">
        <v>29</v>
      </c>
      <c r="C15" s="8">
        <v>10</v>
      </c>
      <c r="D15" s="21">
        <v>69622</v>
      </c>
      <c r="E15" s="4">
        <v>1042</v>
      </c>
      <c r="F15" s="12">
        <v>13349908.62</v>
      </c>
      <c r="G15" s="10">
        <v>945503.8849152711</v>
      </c>
      <c r="H15" s="15">
        <v>315033.17288794275</v>
      </c>
      <c r="I15" s="15">
        <v>472751.94245763554</v>
      </c>
      <c r="J15" s="15">
        <v>162803.76365853657</v>
      </c>
      <c r="K15" s="15">
        <v>950588.8790041149</v>
      </c>
      <c r="L15" s="5">
        <v>196322.18558823527</v>
      </c>
      <c r="M15" s="6">
        <v>13349908.62</v>
      </c>
      <c r="N15" s="7">
        <v>130243.01092682926</v>
      </c>
      <c r="O15" s="7">
        <v>273498.35882779356</v>
      </c>
      <c r="P15" s="7">
        <v>253961.4829422955</v>
      </c>
      <c r="Q15" s="7">
        <v>854025.0382851536</v>
      </c>
      <c r="R15" s="15">
        <f t="shared" si="0"/>
        <v>101771.46341463411</v>
      </c>
      <c r="S15" s="15">
        <f t="shared" si="1"/>
        <v>174054.9999999999</v>
      </c>
      <c r="T15" s="15">
        <f t="shared" si="2"/>
        <v>202509.56963204461</v>
      </c>
      <c r="U15" s="15">
        <f t="shared" si="3"/>
        <v>122724.41176470589</v>
      </c>
      <c r="V15" s="15">
        <f t="shared" si="4"/>
        <v>601060.4448113845</v>
      </c>
    </row>
    <row r="16" spans="1:22" ht="24">
      <c r="A16" s="1">
        <v>13</v>
      </c>
      <c r="B16" s="9" t="s">
        <v>30</v>
      </c>
      <c r="C16" s="19">
        <v>15</v>
      </c>
      <c r="D16" s="21">
        <v>73595</v>
      </c>
      <c r="E16" s="4">
        <v>991</v>
      </c>
      <c r="F16" s="12">
        <v>13349908.62</v>
      </c>
      <c r="G16" s="10">
        <v>999459.3434595297</v>
      </c>
      <c r="H16" s="15">
        <v>299614.0828521605</v>
      </c>
      <c r="I16" s="15">
        <v>499729.67172976484</v>
      </c>
      <c r="J16" s="15">
        <v>244205.64548780484</v>
      </c>
      <c r="K16" s="15">
        <v>1043549.4000697301</v>
      </c>
      <c r="L16" s="5">
        <v>196322.18558823527</v>
      </c>
      <c r="M16" s="6">
        <v>13349908.62</v>
      </c>
      <c r="N16" s="7">
        <v>162803.76365853657</v>
      </c>
      <c r="O16" s="7">
        <v>326343.6087800579</v>
      </c>
      <c r="P16" s="7">
        <v>299311.7477534197</v>
      </c>
      <c r="Q16" s="7">
        <v>984781.3057802494</v>
      </c>
      <c r="R16" s="15">
        <f t="shared" si="0"/>
        <v>152657.19512195117</v>
      </c>
      <c r="S16" s="15">
        <f t="shared" si="1"/>
        <v>183987.4999999999</v>
      </c>
      <c r="T16" s="15">
        <f t="shared" si="2"/>
        <v>192597.87284583133</v>
      </c>
      <c r="U16" s="15">
        <f t="shared" si="3"/>
        <v>122724.41176470589</v>
      </c>
      <c r="V16" s="15">
        <f t="shared" si="4"/>
        <v>651966.9797324883</v>
      </c>
    </row>
    <row r="17" spans="1:22" ht="24">
      <c r="A17" s="8">
        <v>14</v>
      </c>
      <c r="B17" s="9" t="s">
        <v>31</v>
      </c>
      <c r="C17" s="8">
        <v>6</v>
      </c>
      <c r="D17" s="21">
        <v>20587</v>
      </c>
      <c r="E17" s="4">
        <v>264</v>
      </c>
      <c r="F17" s="12">
        <v>13349908.62</v>
      </c>
      <c r="G17" s="10">
        <v>279582.4377172544</v>
      </c>
      <c r="H17" s="15">
        <v>79816.46606757859</v>
      </c>
      <c r="I17" s="15">
        <v>139791.2188586272</v>
      </c>
      <c r="J17" s="15">
        <v>97682.25819512196</v>
      </c>
      <c r="K17" s="15">
        <v>317289.9431213277</v>
      </c>
      <c r="L17" s="5">
        <v>196322.18558823527</v>
      </c>
      <c r="M17" s="6">
        <v>13349908.62</v>
      </c>
      <c r="N17" s="7">
        <v>97682.25819512195</v>
      </c>
      <c r="O17" s="7">
        <v>72733.94087551297</v>
      </c>
      <c r="P17" s="7">
        <v>80118.8011663194</v>
      </c>
      <c r="Q17" s="7">
        <v>446857.1858251896</v>
      </c>
      <c r="R17" s="15">
        <f t="shared" si="0"/>
        <v>61062.87804878047</v>
      </c>
      <c r="S17" s="15">
        <f t="shared" si="1"/>
        <v>51467.49999999998</v>
      </c>
      <c r="T17" s="15">
        <f t="shared" si="2"/>
        <v>51307.60689333952</v>
      </c>
      <c r="U17" s="15">
        <f t="shared" si="3"/>
        <v>122724.41176470589</v>
      </c>
      <c r="V17" s="15">
        <f t="shared" si="4"/>
        <v>286562.3967068259</v>
      </c>
    </row>
    <row r="18" spans="1:22" ht="24">
      <c r="A18" s="8">
        <v>15</v>
      </c>
      <c r="B18" s="9" t="s">
        <v>32</v>
      </c>
      <c r="C18" s="8">
        <v>12</v>
      </c>
      <c r="D18" s="21">
        <v>51840</v>
      </c>
      <c r="E18" s="4">
        <v>679</v>
      </c>
      <c r="F18" s="12">
        <v>13349908.62</v>
      </c>
      <c r="G18" s="10">
        <v>704014.8429233239</v>
      </c>
      <c r="H18" s="15">
        <v>205285.53204502218</v>
      </c>
      <c r="I18" s="15">
        <v>352007.4214616619</v>
      </c>
      <c r="J18" s="15">
        <v>195364.51639024392</v>
      </c>
      <c r="K18" s="15">
        <v>752657.469896928</v>
      </c>
      <c r="L18" s="5">
        <v>196322.18558823527</v>
      </c>
      <c r="M18" s="6">
        <v>13349908.62</v>
      </c>
      <c r="N18" s="7">
        <v>195364.5163902439</v>
      </c>
      <c r="O18" s="7">
        <v>188799.96817189004</v>
      </c>
      <c r="P18" s="7">
        <v>148748.86858048735</v>
      </c>
      <c r="Q18" s="7">
        <v>729235.5387308565</v>
      </c>
      <c r="R18" s="15">
        <f t="shared" si="0"/>
        <v>122125.75609756094</v>
      </c>
      <c r="S18" s="15">
        <f t="shared" si="1"/>
        <v>129599.99999999996</v>
      </c>
      <c r="T18" s="15">
        <f t="shared" si="2"/>
        <v>131961.6101537028</v>
      </c>
      <c r="U18" s="15">
        <f t="shared" si="3"/>
        <v>122724.41176470589</v>
      </c>
      <c r="V18" s="15">
        <f t="shared" si="4"/>
        <v>506411.77801596955</v>
      </c>
    </row>
    <row r="19" spans="1:22" ht="24">
      <c r="A19" s="1">
        <v>16</v>
      </c>
      <c r="B19" s="9" t="s">
        <v>33</v>
      </c>
      <c r="C19" s="8">
        <v>12</v>
      </c>
      <c r="D19" s="21">
        <v>25488</v>
      </c>
      <c r="E19" s="4">
        <v>167</v>
      </c>
      <c r="F19" s="12">
        <v>13349908.62</v>
      </c>
      <c r="G19" s="10">
        <v>346140.63110396755</v>
      </c>
      <c r="H19" s="15">
        <v>50489.96148971827</v>
      </c>
      <c r="I19" s="15">
        <v>173070.31555198377</v>
      </c>
      <c r="J19" s="15">
        <v>195364.51639024392</v>
      </c>
      <c r="K19" s="15">
        <v>418924.79343194596</v>
      </c>
      <c r="L19" s="5">
        <v>196322.18558823527</v>
      </c>
      <c r="M19" s="6">
        <v>13349908.62</v>
      </c>
      <c r="N19" s="7">
        <v>195364.5163902439</v>
      </c>
      <c r="O19" s="7">
        <v>102224.06879619192</v>
      </c>
      <c r="P19" s="7">
        <v>63490.37073557387</v>
      </c>
      <c r="Q19" s="7">
        <v>557401.1415102449</v>
      </c>
      <c r="R19" s="15">
        <f t="shared" si="0"/>
        <v>122125.75609756094</v>
      </c>
      <c r="S19" s="15">
        <f t="shared" si="1"/>
        <v>63719.99999999998</v>
      </c>
      <c r="T19" s="15">
        <f t="shared" si="2"/>
        <v>32455.948299953412</v>
      </c>
      <c r="U19" s="15">
        <f t="shared" si="3"/>
        <v>122724.41176470589</v>
      </c>
      <c r="V19" s="15">
        <f t="shared" si="4"/>
        <v>341026.11616222025</v>
      </c>
    </row>
    <row r="20" spans="1:22" ht="24">
      <c r="A20" s="8">
        <v>17</v>
      </c>
      <c r="B20" s="9" t="s">
        <v>34</v>
      </c>
      <c r="C20" s="8">
        <v>4</v>
      </c>
      <c r="D20" s="21">
        <v>9804</v>
      </c>
      <c r="E20" s="4">
        <v>73</v>
      </c>
      <c r="F20" s="12">
        <v>13349908.62</v>
      </c>
      <c r="G20" s="10">
        <v>133143.54783989713</v>
      </c>
      <c r="H20" s="15">
        <v>22070.46220808044</v>
      </c>
      <c r="I20" s="15">
        <v>66571.77391994857</v>
      </c>
      <c r="J20" s="15">
        <v>65121.50546341463</v>
      </c>
      <c r="K20" s="15">
        <v>153763.74159144363</v>
      </c>
      <c r="L20" s="5">
        <v>196322.18558823527</v>
      </c>
      <c r="M20" s="6">
        <v>13349908.62</v>
      </c>
      <c r="N20" s="7">
        <v>65121.50546341463</v>
      </c>
      <c r="O20" s="7">
        <v>40422.45717517889</v>
      </c>
      <c r="P20" s="7">
        <v>23279.80260304375</v>
      </c>
      <c r="Q20" s="7">
        <v>325145.9508298725</v>
      </c>
      <c r="R20" s="15">
        <f t="shared" si="0"/>
        <v>40708.58536585364</v>
      </c>
      <c r="S20" s="15">
        <f t="shared" si="1"/>
        <v>24509.99999999999</v>
      </c>
      <c r="T20" s="15">
        <f t="shared" si="2"/>
        <v>14187.330693991611</v>
      </c>
      <c r="U20" s="15">
        <f t="shared" si="3"/>
        <v>122724.41176470589</v>
      </c>
      <c r="V20" s="15">
        <f t="shared" si="4"/>
        <v>202130.32782455115</v>
      </c>
    </row>
    <row r="21" spans="1:22" ht="24">
      <c r="A21" s="39" t="s">
        <v>35</v>
      </c>
      <c r="B21" s="39"/>
      <c r="C21" s="22">
        <f>SUM(C4:C20)</f>
        <v>205</v>
      </c>
      <c r="D21" s="23">
        <f>SUM(D4:D20)</f>
        <v>834526</v>
      </c>
      <c r="E21" s="20">
        <f>SUM(E4:E20)</f>
        <v>10735</v>
      </c>
      <c r="F21" s="12"/>
      <c r="G21" s="24">
        <v>11333308.078808447</v>
      </c>
      <c r="H21" s="25">
        <v>3245567.2849827884</v>
      </c>
      <c r="I21" s="25">
        <v>5666654.039404224</v>
      </c>
      <c r="J21" s="25">
        <v>3337477.1550000003</v>
      </c>
      <c r="K21" s="25">
        <v>12249698.47938701</v>
      </c>
      <c r="L21" s="26">
        <v>3337477.1549999984</v>
      </c>
      <c r="M21" s="27">
        <v>226948446.54000005</v>
      </c>
      <c r="N21" s="25">
        <v>3337477.1550000003</v>
      </c>
      <c r="O21" s="25">
        <v>3337477.155</v>
      </c>
      <c r="P21" s="25">
        <v>3337477.155</v>
      </c>
      <c r="Q21" s="26">
        <v>13349908.619999997</v>
      </c>
      <c r="R21" s="15">
        <f>C21*$U$21/C$21</f>
        <v>2086314.9999999995</v>
      </c>
      <c r="S21" s="15">
        <f>D21*$U$21/D$21</f>
        <v>2086314.9999999993</v>
      </c>
      <c r="T21" s="15">
        <f>E21*$U$21/E$21</f>
        <v>2086314.9999999993</v>
      </c>
      <c r="U21" s="15">
        <f>SUM(U4:U20)</f>
        <v>2086314.9999999993</v>
      </c>
      <c r="V21" s="15">
        <f>SUM(R21:U21)</f>
        <v>8345259.999999997</v>
      </c>
    </row>
    <row r="22" spans="1:22" ht="18.75">
      <c r="A22" s="28"/>
      <c r="B22" s="29"/>
      <c r="C22" s="28" t="s">
        <v>36</v>
      </c>
      <c r="D22" s="21">
        <v>8345260</v>
      </c>
      <c r="E22" s="36"/>
      <c r="F22" s="30"/>
      <c r="G22" s="30"/>
      <c r="H22" s="31"/>
      <c r="I22" s="31"/>
      <c r="J22" s="31"/>
      <c r="K22" s="31"/>
      <c r="L22" s="31"/>
      <c r="M22" s="28"/>
      <c r="N22" s="28"/>
      <c r="O22" s="28"/>
      <c r="P22" s="28"/>
      <c r="Q22" s="28"/>
      <c r="R22" s="21"/>
      <c r="S22" s="21"/>
      <c r="T22" s="21"/>
      <c r="U22" s="21"/>
      <c r="V22" s="21">
        <v>8345260</v>
      </c>
    </row>
    <row r="25" spans="1:2" ht="14.25">
      <c r="A25" s="37" t="s">
        <v>1</v>
      </c>
      <c r="B25" s="37" t="s">
        <v>2</v>
      </c>
    </row>
    <row r="26" spans="1:2" ht="14.25">
      <c r="A26" s="38"/>
      <c r="B26" s="38"/>
    </row>
    <row r="27" spans="1:2" ht="18.75">
      <c r="A27" s="1">
        <v>1</v>
      </c>
      <c r="B27" s="2" t="s">
        <v>18</v>
      </c>
    </row>
    <row r="28" spans="1:2" ht="18.75">
      <c r="A28" s="8">
        <v>2</v>
      </c>
      <c r="B28" s="9" t="s">
        <v>19</v>
      </c>
    </row>
    <row r="29" spans="1:2" ht="18.75">
      <c r="A29" s="8">
        <v>3</v>
      </c>
      <c r="B29" s="9" t="s">
        <v>20</v>
      </c>
    </row>
    <row r="30" spans="1:2" ht="18.75">
      <c r="A30" s="1">
        <v>4</v>
      </c>
      <c r="B30" s="9" t="s">
        <v>21</v>
      </c>
    </row>
    <row r="31" spans="1:2" ht="18.75">
      <c r="A31" s="8">
        <v>5</v>
      </c>
      <c r="B31" s="9" t="s">
        <v>22</v>
      </c>
    </row>
    <row r="32" spans="1:2" ht="18.75">
      <c r="A32" s="8">
        <v>6</v>
      </c>
      <c r="B32" s="9" t="s">
        <v>23</v>
      </c>
    </row>
    <row r="33" spans="1:2" ht="18.75">
      <c r="A33" s="1">
        <v>7</v>
      </c>
      <c r="B33" s="9" t="s">
        <v>24</v>
      </c>
    </row>
    <row r="34" spans="1:2" ht="18.75">
      <c r="A34" s="8">
        <v>8</v>
      </c>
      <c r="B34" s="9" t="s">
        <v>25</v>
      </c>
    </row>
    <row r="35" spans="1:2" ht="18.75">
      <c r="A35" s="8">
        <v>9</v>
      </c>
      <c r="B35" s="9" t="s">
        <v>26</v>
      </c>
    </row>
    <row r="36" spans="1:2" ht="18.75">
      <c r="A36" s="1">
        <v>10</v>
      </c>
      <c r="B36" s="9" t="s">
        <v>27</v>
      </c>
    </row>
    <row r="37" spans="1:2" ht="18.75">
      <c r="A37" s="8">
        <v>11</v>
      </c>
      <c r="B37" s="9" t="s">
        <v>28</v>
      </c>
    </row>
    <row r="38" spans="1:2" ht="18.75">
      <c r="A38" s="8">
        <v>12</v>
      </c>
      <c r="B38" s="9" t="s">
        <v>29</v>
      </c>
    </row>
    <row r="39" spans="1:2" ht="18.75">
      <c r="A39" s="1">
        <v>13</v>
      </c>
      <c r="B39" s="9" t="s">
        <v>30</v>
      </c>
    </row>
    <row r="40" spans="1:2" ht="18.75">
      <c r="A40" s="8">
        <v>14</v>
      </c>
      <c r="B40" s="9" t="s">
        <v>31</v>
      </c>
    </row>
    <row r="41" spans="1:2" ht="18.75">
      <c r="A41" s="8">
        <v>15</v>
      </c>
      <c r="B41" s="9" t="s">
        <v>32</v>
      </c>
    </row>
    <row r="42" spans="1:2" ht="18.75">
      <c r="A42" s="1">
        <v>16</v>
      </c>
      <c r="B42" s="9" t="s">
        <v>33</v>
      </c>
    </row>
    <row r="43" spans="1:2" ht="18.75">
      <c r="A43" s="8">
        <v>17</v>
      </c>
      <c r="B43" s="9" t="s">
        <v>34</v>
      </c>
    </row>
    <row r="44" spans="1:2" ht="21.75">
      <c r="A44" s="39" t="s">
        <v>35</v>
      </c>
      <c r="B44" s="39"/>
    </row>
    <row r="45" spans="1:2" ht="18.75">
      <c r="A45" s="28"/>
      <c r="B45" s="29"/>
    </row>
  </sheetData>
  <sheetProtection/>
  <mergeCells count="12">
    <mergeCell ref="D2:D3"/>
    <mergeCell ref="E2:E3"/>
    <mergeCell ref="A25:A26"/>
    <mergeCell ref="B25:B26"/>
    <mergeCell ref="A44:B44"/>
    <mergeCell ref="U2:U3"/>
    <mergeCell ref="V2:V3"/>
    <mergeCell ref="A1:V1"/>
    <mergeCell ref="A21:B21"/>
    <mergeCell ref="A2:A3"/>
    <mergeCell ref="B2:B3"/>
    <mergeCell ref="C2:C3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1:C19"/>
  <sheetViews>
    <sheetView zoomScalePageLayoutView="0" workbookViewId="0" topLeftCell="A1">
      <selection activeCell="C7" sqref="C7"/>
    </sheetView>
  </sheetViews>
  <sheetFormatPr defaultColWidth="9.140625" defaultRowHeight="15"/>
  <cols>
    <col min="3" max="3" width="15.7109375" style="0" customWidth="1"/>
  </cols>
  <sheetData>
    <row r="1" ht="18.75">
      <c r="C1" s="15"/>
    </row>
    <row r="2" ht="18.75">
      <c r="C2" s="15" t="e">
        <f>SUM(#REF!)</f>
        <v>#REF!</v>
      </c>
    </row>
    <row r="3" ht="18.75">
      <c r="C3" s="15" t="e">
        <f>SUM(#REF!)</f>
        <v>#REF!</v>
      </c>
    </row>
    <row r="4" ht="18.75">
      <c r="C4" s="15" t="e">
        <f>SUM(#REF!)</f>
        <v>#REF!</v>
      </c>
    </row>
    <row r="5" ht="18.75">
      <c r="C5" s="15" t="e">
        <f>SUM(#REF!)</f>
        <v>#REF!</v>
      </c>
    </row>
    <row r="6" ht="18.75">
      <c r="C6" s="15" t="e">
        <f>SUM(#REF!)</f>
        <v>#REF!</v>
      </c>
    </row>
    <row r="7" ht="18.75">
      <c r="C7" s="15" t="e">
        <f>SUM(#REF!)</f>
        <v>#REF!</v>
      </c>
    </row>
    <row r="8" ht="18.75">
      <c r="C8" s="15" t="e">
        <f>SUM(#REF!)</f>
        <v>#REF!</v>
      </c>
    </row>
    <row r="9" ht="18.75">
      <c r="C9" s="15" t="e">
        <f>SUM(#REF!)</f>
        <v>#REF!</v>
      </c>
    </row>
    <row r="10" ht="18.75">
      <c r="C10" s="15" t="e">
        <f>SUM(#REF!)</f>
        <v>#REF!</v>
      </c>
    </row>
    <row r="11" ht="18.75">
      <c r="C11" s="15" t="e">
        <f>SUM(#REF!)</f>
        <v>#REF!</v>
      </c>
    </row>
    <row r="12" ht="18.75">
      <c r="C12" s="15" t="e">
        <f>SUM(#REF!)</f>
        <v>#REF!</v>
      </c>
    </row>
    <row r="13" ht="18.75">
      <c r="C13" s="15" t="e">
        <f>SUM(#REF!)</f>
        <v>#REF!</v>
      </c>
    </row>
    <row r="14" ht="18.75">
      <c r="C14" s="15" t="e">
        <f>SUM(#REF!)</f>
        <v>#REF!</v>
      </c>
    </row>
    <row r="15" ht="18.75">
      <c r="C15" s="15" t="e">
        <f>SUM(#REF!)</f>
        <v>#REF!</v>
      </c>
    </row>
    <row r="16" ht="18.75">
      <c r="C16" s="15" t="e">
        <f>SUM(#REF!)</f>
        <v>#REF!</v>
      </c>
    </row>
    <row r="17" ht="18.75">
      <c r="C17" s="15" t="e">
        <f>SUM(#REF!)</f>
        <v>#REF!</v>
      </c>
    </row>
    <row r="18" ht="18.75">
      <c r="C18" s="15" t="e">
        <f>SUM(#REF!)</f>
        <v>#REF!</v>
      </c>
    </row>
    <row r="19" ht="18.75">
      <c r="C19" s="21">
        <v>8345260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hp55</dc:creator>
  <cp:keywords/>
  <dc:description/>
  <cp:lastModifiedBy>Activated User</cp:lastModifiedBy>
  <cp:lastPrinted>2014-01-08T01:43:16Z</cp:lastPrinted>
  <dcterms:created xsi:type="dcterms:W3CDTF">2013-12-23T16:58:03Z</dcterms:created>
  <dcterms:modified xsi:type="dcterms:W3CDTF">2014-01-09T02:19:41Z</dcterms:modified>
  <cp:category/>
  <cp:version/>
  <cp:contentType/>
  <cp:contentStatus/>
</cp:coreProperties>
</file>